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zau\OneDrive\Desktop\"/>
    </mc:Choice>
  </mc:AlternateContent>
  <xr:revisionPtr revIDLastSave="0" documentId="8_{8A2C5923-9D34-4202-9E85-7BA17DD5BF14}" xr6:coauthVersionLast="47" xr6:coauthVersionMax="47" xr10:uidLastSave="{00000000-0000-0000-0000-000000000000}"/>
  <bookViews>
    <workbookView xWindow="-120" yWindow="-120" windowWidth="24240" windowHeight="13140" xr2:uid="{E80CEEC7-2D9B-43F7-A08A-2DEBE1C31FB1}"/>
  </bookViews>
  <sheets>
    <sheet name="Ag24ECF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" i="2" l="1"/>
  <c r="M14" i="2"/>
  <c r="J14" i="2"/>
  <c r="H14" i="2"/>
  <c r="I15" i="2" s="1"/>
  <c r="G14" i="2"/>
  <c r="D14" i="2"/>
  <c r="I13" i="2"/>
  <c r="I12" i="2"/>
  <c r="I11" i="2"/>
  <c r="I10" i="2"/>
  <c r="I9" i="2"/>
  <c r="I8" i="2"/>
  <c r="I7" i="2"/>
  <c r="I6" i="2"/>
  <c r="I5" i="2"/>
  <c r="I4" i="2"/>
  <c r="I3" i="2"/>
  <c r="I16" i="2" s="1"/>
  <c r="L3" i="2"/>
  <c r="N3" i="2" s="1"/>
  <c r="N16" i="2" s="1"/>
  <c r="P3" i="2" l="1"/>
  <c r="L14" i="2"/>
  <c r="N15" i="2" s="1"/>
  <c r="P14" i="2" l="1"/>
  <c r="R3" i="2"/>
  <c r="Q16" i="2" s="1"/>
  <c r="R14" i="2"/>
  <c r="S16" i="2" l="1"/>
</calcChain>
</file>

<file path=xl/sharedStrings.xml><?xml version="1.0" encoding="utf-8"?>
<sst xmlns="http://schemas.openxmlformats.org/spreadsheetml/2006/main" count="74" uniqueCount="52">
  <si>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</si>
  <si>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</si>
  <si>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</si>
  <si>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</si>
  <si>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</si>
  <si>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</si>
  <si>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</si>
  <si>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</si>
  <si>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</si>
  <si>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</si>
  <si>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</si>
  <si>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</si>
  <si>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</si>
  <si>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</si>
  <si>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</si>
  <si>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</si>
  <si>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</si>
  <si>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</si>
  <si>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WD</t>
  </si>
  <si>
    <t>03-ARM'S LENGTH</t>
  </si>
  <si>
    <t>AG</t>
  </si>
  <si>
    <t>050-030-100-005-04</t>
  </si>
  <si>
    <t>940 BAY MID COUNTY LINE RD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</si>
  <si>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</si>
  <si>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</si>
  <si>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</si>
  <si>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</si>
  <si>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</si>
  <si>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</si>
  <si>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</si>
  <si>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</si>
  <si>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Garfield Township Ag ECF Analysis</t>
  </si>
  <si>
    <t>050-011-200-005-01</t>
  </si>
  <si>
    <t>701 W Newberg RD</t>
  </si>
  <si>
    <t>050-020-400-020-01</t>
  </si>
  <si>
    <t>1101 n carter rd</t>
  </si>
  <si>
    <t>080-029-400-065-01</t>
  </si>
  <si>
    <t>2252 s fraser rd</t>
  </si>
  <si>
    <t>110-033-100-020-01</t>
  </si>
  <si>
    <t>1907 w neuman rd</t>
  </si>
  <si>
    <t>020-003-200-020-00</t>
  </si>
  <si>
    <t>36 s garfield rd</t>
  </si>
  <si>
    <t>020-012-200-010-03</t>
  </si>
  <si>
    <t>121 w cottage grove rd</t>
  </si>
  <si>
    <t>020-019-200-035-01</t>
  </si>
  <si>
    <t>1634 s flajole rd</t>
  </si>
  <si>
    <t>120-006-400-010-02</t>
  </si>
  <si>
    <t>5603 n 7 mile rd</t>
  </si>
  <si>
    <t>040-009-400-010-00</t>
  </si>
  <si>
    <t>1386 e coggins rd</t>
  </si>
  <si>
    <t>Used for 2024 Ag ECF:</t>
  </si>
  <si>
    <t>Line 16 AVG ECF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</si>
</sst>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quotePrefix="1"/>
    <xf numFmtId="14" fontId="0" fillId="0" borderId="0" xfId="0" applyNumberFormat="1"/>
    <xf numFmtId="164" fontId="0" fillId="0" borderId="0" xfId="0" applyNumberFormat="1"/>
    <xf numFmtId="4" fontId="0" fillId="0" borderId="0" xfId="0" applyNumberFormat="1"/>
    <xf numFmtId="2" fontId="0" fillId="0" borderId="0" xfId="0" applyNumberFormat="1"/>
    <xf numFmtId="164" fontId="1" fillId="0" borderId="0" xfId="0" applyNumberFormat="1" applyFont="1"/>
    <xf numFmtId="4" fontId="3" fillId="0" borderId="0" xfId="0" applyNumberFormat="1" applyFont="1"/>
    <xf numFmtId="14" fontId="4" fillId="0" borderId="0" xfId="0" applyNumberFormat="1" applyFont="1"/>
    <xf numFmtId="2" fontId="4" fillId="0" borderId="0" xfId="0" applyNumberFormat="1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D2B3B-DB25-46BB-BFCE-E457DC9CE769}">
  <dimension ref="A1:S19"/>
  <sheetViews>
    <sheetView tabSelected="1" workbookViewId="0">
      <selection activeCell="G25" sqref="G25"/>
    </sheetView>
  </sheetViews>
  <sheetFormatPr defaultRowHeight="15" x14ac:dyDescent="0.25"/>
  <cols>
    <col min="1" max="1" width="17.85546875" customWidth="1"/>
    <col min="2" max="2" width="27.5703125" hidden="1" customWidth="1"/>
    <col min="3" max="3" width="10.42578125" style="2" bestFit="1" customWidth="1"/>
    <col min="4" max="4" width="11.7109375" style="4" bestFit="1" customWidth="1"/>
    <col min="7" max="8" width="12.7109375" style="3" bestFit="1" customWidth="1"/>
    <col min="9" max="9" width="12.7109375" style="4" bestFit="1" customWidth="1"/>
    <col min="10" max="10" width="12.7109375" style="3" bestFit="1" customWidth="1"/>
    <col min="11" max="11" width="11.140625" style="3" bestFit="1" customWidth="1"/>
    <col min="12" max="12" width="13.5703125" style="3" bestFit="1" customWidth="1"/>
    <col min="13" max="13" width="12.7109375" style="3" bestFit="1" customWidth="1"/>
    <col min="14" max="15" width="9.140625" style="5"/>
    <col min="16" max="16" width="9.140625" style="4"/>
    <col min="18" max="18" width="9.140625" style="5"/>
  </cols>
  <sheetData>
    <row r="1" spans="1:19" x14ac:dyDescent="0.25">
      <c r="G1" s="6" t="s">
        <v>31</v>
      </c>
    </row>
    <row r="2" spans="1:19" x14ac:dyDescent="0.25">
      <c r="A2" t="s">
        <v>0</v>
      </c>
      <c r="B2" t="s">
        <v>1</v>
      </c>
      <c r="C2" s="2" t="s">
        <v>2</v>
      </c>
      <c r="D2" s="4" t="s">
        <v>3</v>
      </c>
      <c r="E2" t="s">
        <v>4</v>
      </c>
      <c r="F2" t="s">
        <v>5</v>
      </c>
      <c r="G2" s="3" t="s">
        <v>6</v>
      </c>
      <c r="H2" s="3" t="s">
        <v>7</v>
      </c>
      <c r="I2" s="4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5" t="s">
        <v>13</v>
      </c>
      <c r="O2" s="5" t="s">
        <v>14</v>
      </c>
      <c r="P2" s="4" t="s">
        <v>15</v>
      </c>
      <c r="Q2" t="s">
        <v>16</v>
      </c>
      <c r="R2" s="5" t="s">
        <v>17</v>
      </c>
    </row>
    <row r="3" spans="1:19" x14ac:dyDescent="0.25">
      <c r="A3" t="s">
        <v>21</v>
      </c>
      <c r="B3" t="s">
        <v>22</v>
      </c>
      <c r="C3" s="2">
        <v>44483</v>
      </c>
      <c r="D3" s="4">
        <v>270000</v>
      </c>
      <c r="E3" t="s">
        <v>18</v>
      </c>
      <c r="F3" t="s">
        <v>19</v>
      </c>
      <c r="G3" s="3">
        <v>270000</v>
      </c>
      <c r="H3" s="3">
        <v>60600</v>
      </c>
      <c r="I3" s="4">
        <f t="shared" ref="I3:I13" si="0">H3/G3*100</f>
        <v>22.444444444444443</v>
      </c>
      <c r="J3" s="3">
        <v>180973</v>
      </c>
      <c r="K3" s="3">
        <v>10988</v>
      </c>
      <c r="L3" s="3">
        <f>G3-K3</f>
        <v>259012</v>
      </c>
      <c r="M3" s="3">
        <v>226646.671875</v>
      </c>
      <c r="N3" s="5">
        <f>L3/M3</f>
        <v>1.1428008091062996</v>
      </c>
      <c r="O3" s="5">
        <v>1974</v>
      </c>
      <c r="P3" s="4">
        <f>L3/O3</f>
        <v>131.21175278622087</v>
      </c>
      <c r="Q3" s="1" t="s">
        <v>20</v>
      </c>
      <c r="R3" s="5">
        <f>ABS(N16-N3)*100</f>
        <v>21.30007355511815</v>
      </c>
    </row>
    <row r="4" spans="1:19" x14ac:dyDescent="0.25">
      <c r="A4" t="s">
        <v>32</v>
      </c>
      <c r="B4" t="s">
        <v>33</v>
      </c>
      <c r="C4" s="2">
        <v>44510</v>
      </c>
      <c r="D4" s="4">
        <v>135000</v>
      </c>
      <c r="E4" t="s">
        <v>18</v>
      </c>
      <c r="F4" t="s">
        <v>19</v>
      </c>
      <c r="G4" s="3">
        <v>135000</v>
      </c>
      <c r="H4" s="3">
        <v>51500</v>
      </c>
      <c r="I4" s="4">
        <f t="shared" si="0"/>
        <v>38.148148148148145</v>
      </c>
      <c r="J4" s="3">
        <v>137261</v>
      </c>
      <c r="K4" s="3">
        <v>19785</v>
      </c>
      <c r="L4" s="3">
        <v>115215</v>
      </c>
      <c r="M4" s="3">
        <v>134875</v>
      </c>
      <c r="N4" s="5">
        <v>0.85399999999999998</v>
      </c>
      <c r="O4" s="5">
        <v>852</v>
      </c>
      <c r="P4" s="4">
        <v>135.22999999999999</v>
      </c>
      <c r="Q4" s="1"/>
    </row>
    <row r="5" spans="1:19" x14ac:dyDescent="0.25">
      <c r="A5" t="s">
        <v>34</v>
      </c>
      <c r="B5" t="s">
        <v>35</v>
      </c>
      <c r="C5" s="2">
        <v>44497</v>
      </c>
      <c r="D5" s="4">
        <v>185000</v>
      </c>
      <c r="E5" t="s">
        <v>18</v>
      </c>
      <c r="F5" t="s">
        <v>19</v>
      </c>
      <c r="G5" s="3">
        <v>185000</v>
      </c>
      <c r="H5" s="3">
        <v>83550</v>
      </c>
      <c r="I5" s="4">
        <f t="shared" si="0"/>
        <v>45.162162162162161</v>
      </c>
      <c r="J5" s="3">
        <v>187576</v>
      </c>
      <c r="K5" s="3">
        <v>7317</v>
      </c>
      <c r="L5" s="3">
        <v>177683</v>
      </c>
      <c r="M5" s="3">
        <v>209956</v>
      </c>
      <c r="N5" s="5">
        <v>0.85899999999999999</v>
      </c>
      <c r="O5" s="5">
        <v>2340</v>
      </c>
      <c r="P5" s="4">
        <v>75.930000000000007</v>
      </c>
      <c r="Q5" s="1"/>
    </row>
    <row r="6" spans="1:19" x14ac:dyDescent="0.25">
      <c r="A6" t="s">
        <v>36</v>
      </c>
      <c r="B6" t="s">
        <v>37</v>
      </c>
      <c r="C6" s="2">
        <v>44566</v>
      </c>
      <c r="D6" s="4">
        <v>197500</v>
      </c>
      <c r="E6" t="s">
        <v>18</v>
      </c>
      <c r="F6" t="s">
        <v>19</v>
      </c>
      <c r="G6" s="3">
        <v>197500</v>
      </c>
      <c r="H6" s="3">
        <v>57250</v>
      </c>
      <c r="I6" s="4">
        <f t="shared" si="0"/>
        <v>28.987341772151897</v>
      </c>
      <c r="J6" s="3">
        <v>167984</v>
      </c>
      <c r="K6" s="3">
        <v>4806</v>
      </c>
      <c r="L6" s="3">
        <v>192694</v>
      </c>
      <c r="M6" s="3">
        <v>187346</v>
      </c>
      <c r="N6" s="5">
        <v>1.0289999999999999</v>
      </c>
      <c r="O6" s="5">
        <v>1288</v>
      </c>
      <c r="P6" s="4">
        <v>149.61000000000001</v>
      </c>
      <c r="Q6" s="1"/>
    </row>
    <row r="7" spans="1:19" x14ac:dyDescent="0.25">
      <c r="A7" t="s">
        <v>38</v>
      </c>
      <c r="B7" t="s">
        <v>39</v>
      </c>
      <c r="C7" s="2">
        <v>44922</v>
      </c>
      <c r="D7" s="4">
        <v>135000</v>
      </c>
      <c r="E7" t="s">
        <v>18</v>
      </c>
      <c r="F7" t="s">
        <v>19</v>
      </c>
      <c r="G7" s="3">
        <v>135000</v>
      </c>
      <c r="H7" s="3">
        <v>60100</v>
      </c>
      <c r="I7" s="4">
        <f t="shared" si="0"/>
        <v>44.518518518518519</v>
      </c>
      <c r="J7" s="3">
        <v>138882</v>
      </c>
      <c r="K7" s="3">
        <v>5400</v>
      </c>
      <c r="L7" s="3">
        <v>129600</v>
      </c>
      <c r="M7" s="3">
        <v>153251</v>
      </c>
      <c r="N7" s="5">
        <v>0.84599999999999997</v>
      </c>
      <c r="O7" s="5">
        <v>1014</v>
      </c>
      <c r="P7" s="4">
        <v>127.81</v>
      </c>
      <c r="Q7" s="1"/>
    </row>
    <row r="8" spans="1:19" x14ac:dyDescent="0.25">
      <c r="A8" t="s">
        <v>40</v>
      </c>
      <c r="B8" t="s">
        <v>41</v>
      </c>
      <c r="C8" s="2">
        <v>44915</v>
      </c>
      <c r="D8" s="4">
        <v>188000</v>
      </c>
      <c r="E8" t="s">
        <v>18</v>
      </c>
      <c r="F8" t="s">
        <v>19</v>
      </c>
      <c r="G8" s="3">
        <v>188000</v>
      </c>
      <c r="H8" s="3">
        <v>91200</v>
      </c>
      <c r="I8" s="4">
        <f t="shared" si="0"/>
        <v>48.51063829787234</v>
      </c>
      <c r="J8" s="3">
        <v>188991</v>
      </c>
      <c r="K8" s="3">
        <v>16600</v>
      </c>
      <c r="L8" s="3">
        <v>171400</v>
      </c>
      <c r="M8" s="3">
        <v>197923</v>
      </c>
      <c r="N8" s="5">
        <v>0.86599999999999999</v>
      </c>
      <c r="O8" s="5">
        <v>1598</v>
      </c>
      <c r="P8" s="4">
        <v>107.26</v>
      </c>
      <c r="Q8" s="1"/>
    </row>
    <row r="9" spans="1:19" x14ac:dyDescent="0.25">
      <c r="A9" t="s">
        <v>42</v>
      </c>
      <c r="B9" t="s">
        <v>43</v>
      </c>
      <c r="C9" s="2">
        <v>44463</v>
      </c>
      <c r="D9" s="4">
        <v>140000</v>
      </c>
      <c r="E9" t="s">
        <v>18</v>
      </c>
      <c r="F9" t="s">
        <v>19</v>
      </c>
      <c r="G9" s="3">
        <v>140000</v>
      </c>
      <c r="H9" s="3">
        <v>70000</v>
      </c>
      <c r="I9" s="4">
        <f t="shared" si="0"/>
        <v>50</v>
      </c>
      <c r="J9" s="3">
        <v>139700</v>
      </c>
      <c r="K9" s="3">
        <v>16476</v>
      </c>
      <c r="L9" s="3">
        <v>123524</v>
      </c>
      <c r="M9" s="3">
        <v>141485</v>
      </c>
      <c r="N9" s="5">
        <v>0.873</v>
      </c>
      <c r="O9" s="5">
        <v>1040</v>
      </c>
      <c r="P9" s="4">
        <v>118.77</v>
      </c>
      <c r="Q9" s="1"/>
    </row>
    <row r="10" spans="1:19" x14ac:dyDescent="0.25">
      <c r="A10" t="s">
        <v>44</v>
      </c>
      <c r="B10" t="s">
        <v>45</v>
      </c>
      <c r="C10" s="2">
        <v>44302</v>
      </c>
      <c r="D10" s="4">
        <v>188000</v>
      </c>
      <c r="E10" t="s">
        <v>18</v>
      </c>
      <c r="F10" t="s">
        <v>19</v>
      </c>
      <c r="G10" s="3">
        <v>188000</v>
      </c>
      <c r="H10" s="3">
        <v>74350</v>
      </c>
      <c r="I10" s="4">
        <f t="shared" si="0"/>
        <v>39.547872340425535</v>
      </c>
      <c r="J10" s="3">
        <v>182988</v>
      </c>
      <c r="K10" s="3">
        <v>54022</v>
      </c>
      <c r="L10" s="3">
        <v>133978</v>
      </c>
      <c r="M10" s="3">
        <v>148067</v>
      </c>
      <c r="N10" s="5">
        <v>0.90500000000000003</v>
      </c>
      <c r="O10" s="5">
        <v>1392</v>
      </c>
      <c r="P10" s="4">
        <v>96.25</v>
      </c>
      <c r="Q10" s="1"/>
    </row>
    <row r="11" spans="1:19" x14ac:dyDescent="0.25">
      <c r="A11" t="s">
        <v>46</v>
      </c>
      <c r="B11" t="s">
        <v>47</v>
      </c>
      <c r="C11" s="2">
        <v>45015</v>
      </c>
      <c r="D11" s="4">
        <v>210000</v>
      </c>
      <c r="E11" t="s">
        <v>18</v>
      </c>
      <c r="F11" t="s">
        <v>19</v>
      </c>
      <c r="G11" s="3">
        <v>210000</v>
      </c>
      <c r="H11" s="3">
        <v>61900</v>
      </c>
      <c r="I11" s="4">
        <f t="shared" si="0"/>
        <v>29.476190476190478</v>
      </c>
      <c r="J11" s="3">
        <v>207854</v>
      </c>
      <c r="K11" s="3">
        <v>8289</v>
      </c>
      <c r="L11" s="3">
        <v>201711</v>
      </c>
      <c r="M11" s="3">
        <v>229122</v>
      </c>
      <c r="N11" s="5">
        <v>0.88</v>
      </c>
      <c r="O11" s="5">
        <v>2053</v>
      </c>
      <c r="P11" s="4">
        <v>98.25</v>
      </c>
      <c r="Q11" s="1"/>
    </row>
    <row r="12" spans="1:19" x14ac:dyDescent="0.25">
      <c r="A12" t="s">
        <v>48</v>
      </c>
      <c r="B12" t="s">
        <v>49</v>
      </c>
      <c r="C12" s="2">
        <v>44458</v>
      </c>
      <c r="D12" s="4">
        <v>139900</v>
      </c>
      <c r="E12" t="s">
        <v>18</v>
      </c>
      <c r="F12" t="s">
        <v>19</v>
      </c>
      <c r="G12" s="3">
        <v>139900</v>
      </c>
      <c r="H12" s="3">
        <v>51300</v>
      </c>
      <c r="I12" s="4">
        <f t="shared" si="0"/>
        <v>36.669049320943529</v>
      </c>
      <c r="J12" s="3">
        <v>129504</v>
      </c>
      <c r="K12" s="3">
        <v>5427</v>
      </c>
      <c r="L12" s="3">
        <v>134473</v>
      </c>
      <c r="M12" s="3">
        <v>142454</v>
      </c>
      <c r="N12" s="5">
        <v>0.94399999999999995</v>
      </c>
      <c r="O12" s="5">
        <v>1008</v>
      </c>
      <c r="P12" s="4">
        <v>133.41</v>
      </c>
      <c r="Q12" s="1"/>
    </row>
    <row r="13" spans="1:19" x14ac:dyDescent="0.25">
      <c r="A13" t="s">
        <v>36</v>
      </c>
      <c r="B13" t="s">
        <v>37</v>
      </c>
      <c r="C13" s="2">
        <v>44566</v>
      </c>
      <c r="D13" s="4">
        <v>197500</v>
      </c>
      <c r="E13" t="s">
        <v>18</v>
      </c>
      <c r="F13" t="s">
        <v>19</v>
      </c>
      <c r="G13" s="3">
        <v>197500</v>
      </c>
      <c r="H13" s="3">
        <v>57250</v>
      </c>
      <c r="I13" s="4">
        <f t="shared" si="0"/>
        <v>28.987341772151897</v>
      </c>
      <c r="J13" s="3">
        <v>167984</v>
      </c>
      <c r="K13" s="3">
        <v>4806</v>
      </c>
      <c r="L13" s="3">
        <v>192694</v>
      </c>
      <c r="M13" s="3">
        <v>187346</v>
      </c>
      <c r="N13" s="5">
        <v>1.0289999999999999</v>
      </c>
      <c r="O13" s="5">
        <v>1288</v>
      </c>
      <c r="P13" s="4">
        <v>149.61000000000001</v>
      </c>
      <c r="Q13" s="1"/>
    </row>
    <row r="14" spans="1:19" x14ac:dyDescent="0.25">
      <c r="C14" s="2" t="s">
        <v>23</v>
      </c>
      <c r="D14" s="4">
        <f>+SUM(D3:D13)</f>
        <v>1985900</v>
      </c>
      <c r="G14" s="3">
        <f>+SUM(G3:G13)</f>
        <v>1985900</v>
      </c>
      <c r="H14" s="3">
        <f>+SUM(H3:H13)</f>
        <v>719000</v>
      </c>
      <c r="J14" s="3">
        <f>+SUM(J3:J13)</f>
        <v>1829697</v>
      </c>
      <c r="L14" s="3">
        <f>+SUM(L3:L5)</f>
        <v>551910</v>
      </c>
      <c r="M14" s="3">
        <f>+SUM(M3:M13)</f>
        <v>1958471.671875</v>
      </c>
      <c r="P14" s="4">
        <f>AVERAGE(P3:P3)</f>
        <v>131.21175278622087</v>
      </c>
      <c r="R14" s="5">
        <f>ABS(N16-N15)*100</f>
        <v>64.799359765566692</v>
      </c>
    </row>
    <row r="15" spans="1:19" x14ac:dyDescent="0.25">
      <c r="H15" s="3" t="s">
        <v>24</v>
      </c>
      <c r="I15" s="4">
        <f>H14/G14*100</f>
        <v>36.20524699128859</v>
      </c>
      <c r="M15" s="3" t="s">
        <v>25</v>
      </c>
      <c r="N15" s="5">
        <f>L14/M14</f>
        <v>0.28180647589945118</v>
      </c>
      <c r="P15" s="4" t="s">
        <v>26</v>
      </c>
      <c r="Q15" s="5">
        <f>STDEV(N3:N13)</f>
        <v>9.6656476596179888E-2</v>
      </c>
    </row>
    <row r="16" spans="1:19" x14ac:dyDescent="0.25">
      <c r="H16" s="3" t="s">
        <v>27</v>
      </c>
      <c r="I16" s="4">
        <f>STDEV(I3:I13)</f>
        <v>9.0925167233728992</v>
      </c>
      <c r="M16" s="3" t="s">
        <v>28</v>
      </c>
      <c r="N16" s="9">
        <f>AVERAGE(N3:N14)</f>
        <v>0.92980007355511807</v>
      </c>
      <c r="P16" s="4" t="s">
        <v>29</v>
      </c>
      <c r="Q16" s="5">
        <f>AVERAGE(R3:R13)</f>
        <v>21.30007355511815</v>
      </c>
      <c r="R16" s="5" t="s">
        <v>30</v>
      </c>
      <c r="S16" s="5">
        <f>+(Q16/N16)</f>
        <v>22.908229587116175</v>
      </c>
    </row>
    <row r="18" spans="3:5" x14ac:dyDescent="0.25">
      <c r="C18" s="8" t="s">
        <v>50</v>
      </c>
    </row>
    <row r="19" spans="3:5" x14ac:dyDescent="0.25">
      <c r="D19" s="7">
        <v>0.93</v>
      </c>
      <c r="E19" s="10" t="s">
        <v>51</v>
      </c>
    </row>
  </sheetData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F278E-525F-4461-9A74-3B1F521E0E3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Ag24ECF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Anissa Zaucha</dc:creator>
  <cp:lastModifiedBy>Anissa Zaucha</cp:lastModifiedBy>
  <cp:lastPrinted>2024-04-23T13:56:43Z</cp:lastPrinted>
  <dcterms:created xsi:type="dcterms:W3CDTF">2024-01-27T17:23:16Z</dcterms:created>
  <dcterms:modified xsi:type="dcterms:W3CDTF">2024-04-23T14:26:05Z</dcterms:modified>
</cp:coreProperties>
</file>